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80" activeTab="0"/>
  </bookViews>
  <sheets>
    <sheet name="ΣΤΕΓΑΣΗ" sheetId="1" r:id="rId1"/>
  </sheets>
  <definedNames>
    <definedName name="_xlnm._FilterDatabase" localSheetId="0" hidden="1">'ΣΤΕΓΑΣΗ'!$A$3:$CQ$30</definedName>
    <definedName name="_xlnm.Print_Area" localSheetId="0">'ΣΤΕΓΑΣΗ'!$A$1:$AK$30</definedName>
    <definedName name="_xlnm.Print_Titles" localSheetId="0">'ΣΤΕΓΑΣΗ'!$3:$3</definedName>
  </definedNames>
  <calcPr fullCalcOnLoad="1"/>
</workbook>
</file>

<file path=xl/sharedStrings.xml><?xml version="1.0" encoding="utf-8"?>
<sst xmlns="http://schemas.openxmlformats.org/spreadsheetml/2006/main" count="129" uniqueCount="87">
  <si>
    <t>Α/Α</t>
  </si>
  <si>
    <t>ΤΜΗΜΑ</t>
  </si>
  <si>
    <t>ΒΕΒΑΙΩΣΗ ΕΠΙΔΟΤΗΣΗΣ ΑΝΕΡΓΙΑΣ ΑΠΌ ΤΟΝ ΟΑΕΔ</t>
  </si>
  <si>
    <t>ΠΙΣΤΟΠΟΙΗΤΙΚΟ ΟΙΚΟΓΕΝΕΙΑΚΗΣ ΚΑΤΑΣΤΑΣΗΣ</t>
  </si>
  <si>
    <t>ΤΡΙΤΕΚΝΟΙ</t>
  </si>
  <si>
    <t>ΒΕΒΑΙΩΣΗ ΣΠΟΥΔΩΝ</t>
  </si>
  <si>
    <t>ΕΞΑΜΗΝΟ</t>
  </si>
  <si>
    <t>ΑΡ. ΠΡΩΤ. ΑΙΤΗΣΗΣ/ΗΜΕΡΟΜΗΝΙΑ</t>
  </si>
  <si>
    <t>ΦΩΤΟΤΥΠΙΑ ΑΣΤΥΝΟΜΙΚΗΣ ΤΑΥΤΟΤΗΤΑΣ ΕΠΙΚΥΡΩΜΕΝΗ ή ΠΙΣΤΟΠΟΙΗΤΙΚΟ ΓΕΝΝΗΣΗΣ ΑΠΌ ΤΟΝ ΟΙΚΕΙΟ ΔΗΜΟ</t>
  </si>
  <si>
    <t>ΠΟΛΥΤΕΚΝΟΙ (ΠΙΣΤΟΠΟΙΗΤΙΚΟ ΠΟΛΥΤΕΚΝΙΑΣ ΑΠΌ ΤΗΝ ΑΝΩΤΑΤΗ ΣΥΝΟΜΟΣΠΟΝΔΙΑ ΠΟΛΥΤΕΚΝΩΝ)</t>
  </si>
  <si>
    <t>ΑΔΕΛΦΟΣ/Η ΦΟΙΤΗΤΗΣ/ΤΡΙΑ (0 υπότροφο) ή ΣΤΡΑΤΙΩΤΗΣ, =&gt; ΒΕΒΑΙΩΣΗ ΤΜΗΜΑΤΟΣ Ή ΒΕΒ. ΌΤΙ ΥΠΗΡΕΤΕΙ ΤΗΝ ΣΤΡΑΤ.ΘΗΤΕΙΑ</t>
  </si>
  <si>
    <t>Εισόδημα αγροτών</t>
  </si>
  <si>
    <t>Εισόδημα από Μισθωτές Υπηρεσίες Γονέων (Δημόσιο και ιδιωτικό τομέα και συνταξιούχων &amp; ταμείο ανεργίας)</t>
  </si>
  <si>
    <t>Ελεύθεροι επαγγελματίες &amp; Λοιπά εισοδήματα</t>
  </si>
  <si>
    <t>Προσωπικό Εισόδημα</t>
  </si>
  <si>
    <t>Οικογενειακό κατά κεφαλή εισόδημα</t>
  </si>
  <si>
    <t>Τελικό κατακεφαλή εισόδημα</t>
  </si>
  <si>
    <t>Ορφανός από 1 γονέα</t>
  </si>
  <si>
    <t>ΤΕΚΜΑΡΤΟ ΕΙΣΟΔΗΜΑ</t>
  </si>
  <si>
    <t xml:space="preserve">ΣΥΝΟΛΙΚΟ ΕΙΣΟΔΗΜΑ </t>
  </si>
  <si>
    <t>Διδακτικές μονάδες που έχει συμπληρώσει</t>
  </si>
  <si>
    <t>Α.Μ.</t>
  </si>
  <si>
    <t>Δ.Ε</t>
  </si>
  <si>
    <t>ΛΟΓΟΙ ΥΓΕΙΑΣ Ή ΑΝΑΠΗΡΙΑΣ Γονέων (ΒΕΒΑΙΩΣΗ ΑΠΌ ΑΡΜΟΔΙΑ ΔΗΜΟΣΙΑ ΥΓΕΙΟΝΟΜΙΚΗ ΕΠΙΤΡΟΠΗ (Α΄ή Β βαθμια - αν ισχύουν δίνετε τιμή 1)</t>
  </si>
  <si>
    <r>
      <t xml:space="preserve">Αρ. Μελών οικογένειας </t>
    </r>
    <r>
      <rPr>
        <sz val="12"/>
        <rFont val="Arial"/>
        <family val="2"/>
      </rPr>
      <t>(Ζώντες γονείς + αδέρφια &lt;24 ή των  &lt;28 αν σπουδάζουν)</t>
    </r>
  </si>
  <si>
    <r>
      <t xml:space="preserve">ΥΠ. ΔΗΛΩΣΗ ΓΙΑ ΤΟΝ ΤΟΠΟ ΜΟΝΙΜΗΣ ΚΑΤΟΙΚΙΑΣ ΤΩΝ ΓΟΝΕΩΝ ή ΒΕΒΑΙΩΣΗ ΑΠΌ ΔΗΜΟ </t>
    </r>
    <r>
      <rPr>
        <sz val="12"/>
        <rFont val="Arial"/>
        <family val="2"/>
      </rPr>
      <t>(1 Αν κατοικεί σε &gt;50χλμ, αλλιώς 0)</t>
    </r>
    <r>
      <rPr>
        <b/>
        <sz val="12"/>
        <rFont val="Arial"/>
        <family val="2"/>
      </rPr>
      <t xml:space="preserve"> </t>
    </r>
  </si>
  <si>
    <r>
      <t xml:space="preserve">Μονογονεϊκή οικογένεια </t>
    </r>
    <r>
      <rPr>
        <sz val="12"/>
        <rFont val="Arial"/>
        <family val="2"/>
      </rPr>
      <t>(ΔΙΑΖΕΥΓΜΕΝΟΙ ΓΟΝΕΙΣ-ΔΙΚΑΣΤΙΚΗ ΑΠΟΦΑΣΗ ΠΡΟΣΔΙΟΡΙΣΜΟΥ ΤΗΣ ΕΠΙΜΕΛΕΙΑΣ ή άγαμη μητέρα αν ισχύουν δίνετε τιμή 1)</t>
    </r>
    <r>
      <rPr>
        <b/>
        <sz val="12"/>
        <rFont val="Arial"/>
        <family val="2"/>
      </rPr>
      <t xml:space="preserve"> </t>
    </r>
  </si>
  <si>
    <r>
      <t xml:space="preserve">Εκπτώσεις </t>
    </r>
    <r>
      <rPr>
        <b/>
        <sz val="12"/>
        <color indexed="10"/>
        <rFont val="Arial"/>
        <family val="2"/>
      </rPr>
      <t>από σπουδές ή στρατ. Θητεία Αδερφών</t>
    </r>
    <r>
      <rPr>
        <b/>
        <sz val="12"/>
        <rFont val="Arial"/>
        <family val="2"/>
      </rPr>
      <t xml:space="preserve"> στο κατακεφαλή εισόδημα</t>
    </r>
  </si>
  <si>
    <r>
      <t xml:space="preserve">Εκπτώσεις από </t>
    </r>
    <r>
      <rPr>
        <b/>
        <sz val="12"/>
        <color indexed="10"/>
        <rFont val="Arial"/>
        <family val="2"/>
      </rPr>
      <t xml:space="preserve">ορφανός από 1 γονέα </t>
    </r>
    <r>
      <rPr>
        <b/>
        <sz val="12"/>
        <rFont val="Arial"/>
        <family val="2"/>
      </rPr>
      <t>στο κατακεφαλή εισόδημα</t>
    </r>
  </si>
  <si>
    <r>
      <t xml:space="preserve">Εκπτώσεις από </t>
    </r>
    <r>
      <rPr>
        <b/>
        <sz val="12"/>
        <color indexed="10"/>
        <rFont val="Arial"/>
        <family val="2"/>
      </rPr>
      <t xml:space="preserve">μονογονεική </t>
    </r>
    <r>
      <rPr>
        <b/>
        <sz val="12"/>
        <rFont val="Arial"/>
        <family val="2"/>
      </rPr>
      <t>κατακεφαλή εισόδημα</t>
    </r>
  </si>
  <si>
    <r>
      <t xml:space="preserve">Εκπτώσεις από </t>
    </r>
    <r>
      <rPr>
        <b/>
        <sz val="12"/>
        <color indexed="10"/>
        <rFont val="Arial"/>
        <family val="2"/>
      </rPr>
      <t xml:space="preserve">αναπηρία γονέων &gt; 67% </t>
    </r>
    <r>
      <rPr>
        <b/>
        <sz val="12"/>
        <rFont val="Arial"/>
        <family val="2"/>
      </rPr>
      <t>στο κατακεφαλή εισόδημα</t>
    </r>
  </si>
  <si>
    <r>
      <t xml:space="preserve">Εκπτώσεις από </t>
    </r>
    <r>
      <rPr>
        <b/>
        <sz val="12"/>
        <color indexed="10"/>
        <rFont val="Arial"/>
        <family val="2"/>
      </rPr>
      <t>άνεργο στο</t>
    </r>
    <r>
      <rPr>
        <b/>
        <sz val="12"/>
        <rFont val="Arial"/>
        <family val="2"/>
      </rPr>
      <t xml:space="preserve"> κατακεφαλή εισόδημα (30%)</t>
    </r>
  </si>
  <si>
    <t>Δ</t>
  </si>
  <si>
    <t>33/27-5-2016</t>
  </si>
  <si>
    <t>ΣΤ</t>
  </si>
  <si>
    <t>39/7-6-2016</t>
  </si>
  <si>
    <t>40/6-6-2013</t>
  </si>
  <si>
    <t>Β</t>
  </si>
  <si>
    <t>42/10-602016</t>
  </si>
  <si>
    <t>45/13-6-2016</t>
  </si>
  <si>
    <t>48/13-6-2016</t>
  </si>
  <si>
    <t>52/15-6-2016</t>
  </si>
  <si>
    <t>55/16-6-2016</t>
  </si>
  <si>
    <t>Ζ</t>
  </si>
  <si>
    <t>58/21-6-2016</t>
  </si>
  <si>
    <t>63/22-6-2016</t>
  </si>
  <si>
    <t>69/27-6-2016</t>
  </si>
  <si>
    <t>B</t>
  </si>
  <si>
    <t>71/27-6-2016</t>
  </si>
  <si>
    <t>Η</t>
  </si>
  <si>
    <t>73/28-6-2016</t>
  </si>
  <si>
    <t>76/29-6-2016</t>
  </si>
  <si>
    <t>78/29-6-2016</t>
  </si>
  <si>
    <t>79/29-6-2016</t>
  </si>
  <si>
    <t>80/29-6-2016</t>
  </si>
  <si>
    <t>85/29-6-2016</t>
  </si>
  <si>
    <t>86/29-6-2016</t>
  </si>
  <si>
    <t>87/29-6-2016</t>
  </si>
  <si>
    <t>90/30-6-2016</t>
  </si>
  <si>
    <t>92/30-6-2016</t>
  </si>
  <si>
    <t>99/5-7-2016</t>
  </si>
  <si>
    <t>ΕΚΚΑΘΑΡΙΣΤΙΚΟ ΣΗΜΕΙΩΜΑ ΤΟΥ ΤΡΕΧΟΝΤΟΣ ΕΤΟΥΣ (2015) ή Ε1 ΣΕ ΠΕΡΙΠΤΩΣΗ ΠΟΥ ΔΕΝ ΥΠΑΡΧΕΙ ΤΟ ΕΚΚΑΘ. ΓΙΑ ΤΟ ΟΙΚ.ΕΙΣΟΔΗΜΑ ΤΩΝ ΓΟΝΙΩΝ &amp; ΤΟ ΑΝΤΙΣΤΟΙΧΟ ΕΚΚ.ΣΗΜ. ΕΦΟΣΟΝ ΥΠΟΒΑΛΛΟΥΝ ΟΙ ΙΔΙΟΙ ΦΟΡ.ΔΗΛΩΣΗ</t>
  </si>
  <si>
    <t>121/29-8-2016</t>
  </si>
  <si>
    <t xml:space="preserve">ΕΔΕΣΣΑ </t>
  </si>
  <si>
    <t>ΒΕΡΟΙΑ</t>
  </si>
  <si>
    <t>ΠΟΡΤΑΡΙΑ -ΧΑΛΚΙΔΙΚΗΣ</t>
  </si>
  <si>
    <t>ΑΓΙΑ -ΛΑΡΙΣΑ</t>
  </si>
  <si>
    <t>ΚΑΘΕΝΟΥΣ -ΕΥΒΟΙΑΣ</t>
  </si>
  <si>
    <t>ΑΙΓΑΛΕΩ-ΑΘΗΝΑ</t>
  </si>
  <si>
    <t xml:space="preserve">ΚΑΛΑΜΠΑΚΑ </t>
  </si>
  <si>
    <t>ΦΛΩΡΙΝΑ</t>
  </si>
  <si>
    <t>ΤΡΙΚΑΛΑ</t>
  </si>
  <si>
    <t>ΚΑΛΑΜΠΑΚΑ</t>
  </si>
  <si>
    <t>ΑΘΗΝΑ</t>
  </si>
  <si>
    <t>ΚΑΡΔΙΤΣΑ</t>
  </si>
  <si>
    <t>ΘΕΣΣΑΛΟΝΙΚΗ</t>
  </si>
  <si>
    <t>ΕΔΕΣΣΑ</t>
  </si>
  <si>
    <t>ΑΙΓΙΟ</t>
  </si>
  <si>
    <t>ΠΩΓΩΝΙΑΝΗ ΙΩΑΝΝΙΝΩΝ</t>
  </si>
  <si>
    <t>ΚΟΡΙΝΘΟΣ</t>
  </si>
  <si>
    <t>ΠΑΤΡΑ</t>
  </si>
  <si>
    <t>ΜΑΝΩΛΑΔΑ ΠΥΡΓΟΣ</t>
  </si>
  <si>
    <t>ΝΕΑΠΟΛΗ ΚΟΖΑΝΗΣ</t>
  </si>
  <si>
    <t>ΣΥΚΙΕΣ ΘΕΣΣΑΛΟΝΙΚΗΣ</t>
  </si>
  <si>
    <t>KOZANH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</si>
  <si>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</si>
  <si>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ΑΠΟΡΡΙΠΤΕΟΙ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</si>
</sst>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#,##0.00\ &quot;€&quot;"/>
    <numFmt numFmtId="166" formatCode="_-* #,##0.000\ _€_-;\-* #,##0.000\ _€_-;_-* &quot;-&quot;??\ _€_-;_-@_-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b/>
      <sz val="10"/>
      <name val="Arial"/>
      <family val="2"/>
    </font>
    <font>
      <b/>
      <sz val="12"/>
      <color indexed="49"/>
      <name val="Arial"/>
      <family val="2"/>
    </font>
    <font>
      <b/>
      <sz val="14"/>
      <color indexed="14"/>
      <name val="Arial"/>
      <family val="2"/>
    </font>
    <font>
      <sz val="14"/>
      <color indexed="14"/>
      <name val="Arial"/>
      <family val="2"/>
    </font>
    <font>
      <b/>
      <sz val="14"/>
      <color indexed="17"/>
      <name val="Arial"/>
      <family val="2"/>
    </font>
    <font>
      <sz val="14"/>
      <color indexed="17"/>
      <name val="Arial"/>
      <family val="2"/>
    </font>
    <font>
      <b/>
      <sz val="12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8" borderId="1" applyNumberFormat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65" fontId="8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8" fillId="0" borderId="11" xfId="0" applyFont="1" applyFill="1" applyBorder="1" applyAlignment="1">
      <alignment horizontal="center" wrapText="1"/>
    </xf>
    <xf numFmtId="164" fontId="12" fillId="0" borderId="11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164" fontId="12" fillId="0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4" fontId="12" fillId="0" borderId="11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1" xfId="0" applyFont="1" applyFill="1" applyBorder="1" applyAlignment="1">
      <alignment wrapText="1"/>
    </xf>
    <xf numFmtId="164" fontId="17" fillId="0" borderId="11" xfId="0" applyNumberFormat="1" applyFont="1" applyFill="1" applyBorder="1" applyAlignment="1">
      <alignment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11" xfId="0" applyFont="1" applyFill="1" applyBorder="1" applyAlignment="1">
      <alignment wrapText="1"/>
    </xf>
    <xf numFmtId="165" fontId="10" fillId="0" borderId="11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165" fontId="11" fillId="0" borderId="11" xfId="0" applyNumberFormat="1" applyFont="1" applyFill="1" applyBorder="1" applyAlignment="1">
      <alignment horizontal="center" wrapText="1"/>
    </xf>
    <xf numFmtId="165" fontId="11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165" fontId="8" fillId="0" borderId="11" xfId="0" applyNumberFormat="1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10" fillId="0" borderId="0" xfId="0" applyFont="1" applyAlignment="1">
      <alignment/>
    </xf>
    <xf numFmtId="164" fontId="10" fillId="0" borderId="11" xfId="0" applyNumberFormat="1" applyFont="1" applyFill="1" applyBorder="1" applyAlignment="1">
      <alignment wrapText="1"/>
    </xf>
    <xf numFmtId="165" fontId="8" fillId="0" borderId="11" xfId="0" applyNumberFormat="1" applyFont="1" applyBorder="1" applyAlignment="1">
      <alignment horizontal="center" wrapText="1"/>
    </xf>
    <xf numFmtId="4" fontId="17" fillId="0" borderId="11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0" fontId="17" fillId="0" borderId="11" xfId="0" applyFont="1" applyBorder="1" applyAlignment="1">
      <alignment/>
    </xf>
    <xf numFmtId="0" fontId="10" fillId="0" borderId="11" xfId="0" applyFont="1" applyBorder="1" applyAlignment="1">
      <alignment/>
    </xf>
    <xf numFmtId="4" fontId="10" fillId="0" borderId="11" xfId="0" applyNumberFormat="1" applyFont="1" applyBorder="1" applyAlignment="1">
      <alignment/>
    </xf>
    <xf numFmtId="165" fontId="18" fillId="0" borderId="11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textRotation="90"/>
    </xf>
    <xf numFmtId="0" fontId="8" fillId="33" borderId="11" xfId="0" applyFont="1" applyFill="1" applyBorder="1" applyAlignment="1">
      <alignment horizontal="center" vertical="center" textRotation="90" wrapText="1"/>
    </xf>
    <xf numFmtId="0" fontId="8" fillId="35" borderId="11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33" borderId="14" xfId="0" applyFont="1" applyFill="1" applyBorder="1" applyAlignment="1">
      <alignment horizontal="center" textRotation="90" wrapText="1"/>
    </xf>
    <xf numFmtId="0" fontId="12" fillId="36" borderId="15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right"/>
    </xf>
    <xf numFmtId="165" fontId="11" fillId="0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center" vertical="center" textRotation="90" wrapText="1"/>
    </xf>
    <xf numFmtId="0" fontId="11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wrapText="1"/>
    </xf>
    <xf numFmtId="2" fontId="55" fillId="0" borderId="11" xfId="0" applyNumberFormat="1" applyFont="1" applyFill="1" applyBorder="1" applyAlignment="1">
      <alignment wrapText="1"/>
    </xf>
    <xf numFmtId="165" fontId="11" fillId="0" borderId="11" xfId="0" applyNumberFormat="1" applyFont="1" applyFill="1" applyBorder="1" applyAlignment="1">
      <alignment wrapText="1"/>
    </xf>
    <xf numFmtId="165" fontId="8" fillId="0" borderId="11" xfId="0" applyNumberFormat="1" applyFont="1" applyFill="1" applyBorder="1" applyAlignment="1">
      <alignment horizontal="center"/>
    </xf>
    <xf numFmtId="165" fontId="11" fillId="0" borderId="11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1" fillId="37" borderId="11" xfId="0" applyFont="1" applyFill="1" applyBorder="1" applyAlignment="1">
      <alignment/>
    </xf>
    <xf numFmtId="0" fontId="11" fillId="37" borderId="11" xfId="0" applyFont="1" applyFill="1" applyBorder="1" applyAlignment="1">
      <alignment horizontal="center" wrapText="1"/>
    </xf>
    <xf numFmtId="165" fontId="11" fillId="37" borderId="11" xfId="0" applyNumberFormat="1" applyFont="1" applyFill="1" applyBorder="1" applyAlignment="1">
      <alignment horizontal="center" wrapText="1"/>
    </xf>
    <xf numFmtId="165" fontId="8" fillId="37" borderId="11" xfId="0" applyNumberFormat="1" applyFont="1" applyFill="1" applyBorder="1" applyAlignment="1">
      <alignment horizontal="center" wrapText="1"/>
    </xf>
    <xf numFmtId="2" fontId="8" fillId="37" borderId="11" xfId="0" applyNumberFormat="1" applyFont="1" applyFill="1" applyBorder="1" applyAlignment="1">
      <alignment wrapText="1"/>
    </xf>
    <xf numFmtId="2" fontId="55" fillId="37" borderId="11" xfId="0" applyNumberFormat="1" applyFont="1" applyFill="1" applyBorder="1" applyAlignment="1">
      <alignment wrapText="1"/>
    </xf>
    <xf numFmtId="0" fontId="8" fillId="37" borderId="11" xfId="0" applyFont="1" applyFill="1" applyBorder="1" applyAlignment="1">
      <alignment horizontal="center"/>
    </xf>
    <xf numFmtId="164" fontId="10" fillId="37" borderId="11" xfId="0" applyNumberFormat="1" applyFont="1" applyFill="1" applyBorder="1" applyAlignment="1">
      <alignment/>
    </xf>
    <xf numFmtId="0" fontId="11" fillId="37" borderId="11" xfId="0" applyFont="1" applyFill="1" applyBorder="1" applyAlignment="1">
      <alignment horizontal="center"/>
    </xf>
    <xf numFmtId="0" fontId="8" fillId="37" borderId="11" xfId="0" applyFont="1" applyFill="1" applyBorder="1" applyAlignment="1">
      <alignment horizontal="center" wrapText="1"/>
    </xf>
    <xf numFmtId="164" fontId="10" fillId="37" borderId="11" xfId="0" applyNumberFormat="1" applyFont="1" applyFill="1" applyBorder="1" applyAlignment="1">
      <alignment wrapText="1"/>
    </xf>
    <xf numFmtId="0" fontId="19" fillId="37" borderId="11" xfId="0" applyFont="1" applyFill="1" applyBorder="1" applyAlignment="1">
      <alignment horizontal="center"/>
    </xf>
    <xf numFmtId="0" fontId="19" fillId="37" borderId="11" xfId="0" applyFont="1" applyFill="1" applyBorder="1" applyAlignment="1">
      <alignment horizontal="center" wrapText="1"/>
    </xf>
    <xf numFmtId="165" fontId="11" fillId="37" borderId="11" xfId="0" applyNumberFormat="1" applyFont="1" applyFill="1" applyBorder="1" applyAlignment="1">
      <alignment wrapText="1"/>
    </xf>
    <xf numFmtId="4" fontId="10" fillId="37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38" borderId="0" xfId="0" applyFont="1" applyFill="1" applyAlignment="1">
      <alignment/>
    </xf>
    <xf numFmtId="0" fontId="14" fillId="38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38"/>
  <sheetViews>
    <sheetView tabSelected="1" view="pageBreakPreview" zoomScale="75" zoomScaleNormal="75" zoomScaleSheetLayoutView="75" zoomScalePageLayoutView="0" workbookViewId="0" topLeftCell="A1">
      <pane ySplit="3" topLeftCell="A4" activePane="bottomLeft" state="frozen"/>
      <selection pane="topLeft" activeCell="B1" sqref="B1"/>
      <selection pane="bottomLeft" activeCell="A1" sqref="A1"/>
    </sheetView>
  </sheetViews>
  <sheetFormatPr defaultColWidth="9.140625" defaultRowHeight="12.75"/>
  <cols>
    <col min="1" max="1" width="12.140625" style="1" customWidth="1"/>
    <col min="2" max="2" width="9.140625" style="1" customWidth="1"/>
    <col min="3" max="3" width="4.8515625" style="2" customWidth="1"/>
    <col min="4" max="4" width="5.57421875" style="2" customWidth="1"/>
    <col min="5" max="5" width="17.57421875" style="2" customWidth="1"/>
    <col min="6" max="14" width="5.421875" style="2" customWidth="1"/>
    <col min="15" max="15" width="8.00390625" style="2" customWidth="1"/>
    <col min="16" max="18" width="5.421875" style="2" customWidth="1"/>
    <col min="19" max="21" width="13.421875" style="2" customWidth="1"/>
    <col min="22" max="23" width="15.7109375" style="2" customWidth="1"/>
    <col min="24" max="24" width="0.2890625" style="2" customWidth="1"/>
    <col min="25" max="25" width="16.00390625" style="2" customWidth="1"/>
    <col min="26" max="31" width="13.421875" style="2" customWidth="1"/>
    <col min="32" max="32" width="12.8515625" style="2" customWidth="1"/>
    <col min="33" max="33" width="19.421875" style="2" customWidth="1"/>
    <col min="34" max="34" width="18.8515625" style="2" hidden="1" customWidth="1"/>
    <col min="35" max="35" width="16.8515625" style="2" hidden="1" customWidth="1"/>
    <col min="36" max="36" width="17.00390625" style="2" hidden="1" customWidth="1"/>
    <col min="37" max="37" width="33.57421875" style="4" hidden="1" customWidth="1"/>
    <col min="38" max="95" width="9.140625" style="3" customWidth="1"/>
    <col min="96" max="16384" width="9.140625" style="1" customWidth="1"/>
  </cols>
  <sheetData>
    <row r="1" spans="2:95" s="5" customFormat="1" ht="27"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</row>
    <row r="2" spans="2:37" ht="6.75" customHeight="1" thickBot="1"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8"/>
      <c r="AG2" s="57"/>
      <c r="AH2" s="57"/>
      <c r="AI2" s="57"/>
      <c r="AJ2" s="57"/>
      <c r="AK2" s="59"/>
    </row>
    <row r="3" spans="1:37" ht="197.25" customHeight="1" thickBot="1" thickTop="1">
      <c r="A3" s="6" t="s">
        <v>0</v>
      </c>
      <c r="B3" s="60" t="s">
        <v>21</v>
      </c>
      <c r="C3" s="61" t="s">
        <v>1</v>
      </c>
      <c r="D3" s="61" t="s">
        <v>6</v>
      </c>
      <c r="E3" s="62" t="s">
        <v>7</v>
      </c>
      <c r="F3" s="62" t="s">
        <v>5</v>
      </c>
      <c r="G3" s="62" t="s">
        <v>61</v>
      </c>
      <c r="H3" s="62" t="s">
        <v>2</v>
      </c>
      <c r="I3" s="70" t="s">
        <v>3</v>
      </c>
      <c r="J3" s="62" t="s">
        <v>17</v>
      </c>
      <c r="K3" s="62" t="s">
        <v>24</v>
      </c>
      <c r="L3" s="62" t="s">
        <v>25</v>
      </c>
      <c r="M3" s="62" t="s">
        <v>8</v>
      </c>
      <c r="N3" s="62" t="s">
        <v>10</v>
      </c>
      <c r="O3" s="62" t="s">
        <v>9</v>
      </c>
      <c r="P3" s="62" t="s">
        <v>4</v>
      </c>
      <c r="Q3" s="62" t="s">
        <v>26</v>
      </c>
      <c r="R3" s="62" t="s">
        <v>23</v>
      </c>
      <c r="S3" s="62" t="s">
        <v>12</v>
      </c>
      <c r="T3" s="62" t="s">
        <v>11</v>
      </c>
      <c r="U3" s="62" t="s">
        <v>13</v>
      </c>
      <c r="V3" s="62" t="s">
        <v>14</v>
      </c>
      <c r="W3" s="63" t="s">
        <v>19</v>
      </c>
      <c r="X3" s="63" t="s">
        <v>18</v>
      </c>
      <c r="Y3" s="62" t="s">
        <v>15</v>
      </c>
      <c r="Z3" s="62" t="s">
        <v>27</v>
      </c>
      <c r="AA3" s="62" t="s">
        <v>28</v>
      </c>
      <c r="AB3" s="62" t="s">
        <v>29</v>
      </c>
      <c r="AC3" s="62" t="s">
        <v>30</v>
      </c>
      <c r="AD3" s="62" t="s">
        <v>31</v>
      </c>
      <c r="AE3" s="64" t="s">
        <v>16</v>
      </c>
      <c r="AF3" s="65" t="s">
        <v>20</v>
      </c>
      <c r="AG3" s="66"/>
      <c r="AH3" s="67"/>
      <c r="AI3" s="67"/>
      <c r="AJ3" s="67"/>
      <c r="AK3" s="67"/>
    </row>
    <row r="4" spans="1:95" s="28" customFormat="1" ht="22.5" customHeight="1" thickBot="1" thickTop="1">
      <c r="A4" s="35">
        <v>1</v>
      </c>
      <c r="B4" s="36">
        <v>16601</v>
      </c>
      <c r="C4" s="36" t="s">
        <v>22</v>
      </c>
      <c r="D4" s="36" t="s">
        <v>32</v>
      </c>
      <c r="E4" s="36" t="s">
        <v>59</v>
      </c>
      <c r="F4" s="36">
        <v>1</v>
      </c>
      <c r="G4" s="36">
        <v>1</v>
      </c>
      <c r="H4" s="36">
        <v>1</v>
      </c>
      <c r="I4" s="36">
        <v>1</v>
      </c>
      <c r="J4" s="37">
        <v>0</v>
      </c>
      <c r="K4" s="37">
        <v>8</v>
      </c>
      <c r="L4" s="37">
        <v>1</v>
      </c>
      <c r="M4" s="36">
        <v>1</v>
      </c>
      <c r="N4" s="36">
        <v>0</v>
      </c>
      <c r="O4" s="36">
        <v>1</v>
      </c>
      <c r="P4" s="36">
        <v>0</v>
      </c>
      <c r="Q4" s="36">
        <v>0</v>
      </c>
      <c r="R4" s="36">
        <v>0</v>
      </c>
      <c r="S4" s="39">
        <v>0</v>
      </c>
      <c r="T4" s="39">
        <v>2202.04</v>
      </c>
      <c r="U4" s="39">
        <v>3497.96</v>
      </c>
      <c r="V4" s="42">
        <v>0</v>
      </c>
      <c r="W4" s="42">
        <f aca="true" t="shared" si="0" ref="W4:W21">SUM(S4:V4)</f>
        <v>5700</v>
      </c>
      <c r="X4" s="42">
        <v>0</v>
      </c>
      <c r="Y4" s="72">
        <f aca="true" t="shared" si="1" ref="Y4:Y21">((S4*50%+T4*85%+U4)/K4)+V4</f>
        <v>671.2117499999999</v>
      </c>
      <c r="Z4" s="72">
        <f aca="true" t="shared" si="2" ref="Z4:Z21">IF(N4=1,Y4*30%,0)</f>
        <v>0</v>
      </c>
      <c r="AA4" s="72">
        <f aca="true" t="shared" si="3" ref="AA4:AA21">IF(J4=1,Y4*20%,0)</f>
        <v>0</v>
      </c>
      <c r="AB4" s="72" t="s">
        <v>85</v>
      </c>
      <c r="AC4" s="72">
        <f aca="true" t="shared" si="4" ref="AC4:AC21">IF(R4=1,Y4*30%,0)</f>
        <v>0</v>
      </c>
      <c r="AD4" s="72">
        <f aca="true" t="shared" si="5" ref="AD4:AD21">IF(H4=1,Y4*30%,0)</f>
        <v>201.36352499999998</v>
      </c>
      <c r="AE4" s="73">
        <v>469.85</v>
      </c>
      <c r="AF4" s="77">
        <v>60</v>
      </c>
      <c r="AG4" s="47" t="s">
        <v>82</v>
      </c>
      <c r="AH4" s="30"/>
      <c r="AI4" s="30"/>
      <c r="AJ4" s="29"/>
      <c r="AK4" s="29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</row>
    <row r="5" spans="1:61" ht="22.5" customHeight="1" thickBot="1" thickTop="1">
      <c r="A5" s="35">
        <v>2</v>
      </c>
      <c r="B5" s="36">
        <v>16245</v>
      </c>
      <c r="C5" s="36" t="s">
        <v>22</v>
      </c>
      <c r="D5" s="36" t="s">
        <v>34</v>
      </c>
      <c r="E5" s="36" t="s">
        <v>45</v>
      </c>
      <c r="F5" s="36">
        <v>1</v>
      </c>
      <c r="G5" s="36">
        <v>0</v>
      </c>
      <c r="H5" s="36">
        <v>0</v>
      </c>
      <c r="I5" s="36">
        <v>1</v>
      </c>
      <c r="J5" s="37">
        <v>0</v>
      </c>
      <c r="K5" s="37">
        <v>3</v>
      </c>
      <c r="L5" s="37">
        <v>1</v>
      </c>
      <c r="M5" s="36">
        <v>1</v>
      </c>
      <c r="N5" s="36">
        <v>0</v>
      </c>
      <c r="O5" s="36">
        <v>0</v>
      </c>
      <c r="P5" s="36">
        <v>0</v>
      </c>
      <c r="Q5" s="36">
        <v>1</v>
      </c>
      <c r="R5" s="36">
        <v>0</v>
      </c>
      <c r="S5" s="39">
        <v>4500</v>
      </c>
      <c r="T5" s="39">
        <v>0</v>
      </c>
      <c r="U5" s="39">
        <v>0</v>
      </c>
      <c r="V5" s="42">
        <v>0</v>
      </c>
      <c r="W5" s="42">
        <f t="shared" si="0"/>
        <v>4500</v>
      </c>
      <c r="X5" s="42">
        <v>0</v>
      </c>
      <c r="Y5" s="72">
        <f t="shared" si="1"/>
        <v>750</v>
      </c>
      <c r="Z5" s="72">
        <f t="shared" si="2"/>
        <v>0</v>
      </c>
      <c r="AA5" s="72">
        <f t="shared" si="3"/>
        <v>0</v>
      </c>
      <c r="AB5" s="72">
        <f aca="true" t="shared" si="6" ref="AB5:AB21">IF(Q5=1,Y5*10%,0)</f>
        <v>75</v>
      </c>
      <c r="AC5" s="72">
        <f t="shared" si="4"/>
        <v>0</v>
      </c>
      <c r="AD5" s="72">
        <f t="shared" si="5"/>
        <v>0</v>
      </c>
      <c r="AE5" s="73">
        <f aca="true" t="shared" si="7" ref="AE5:AE21">Y5-Z5-AA5-AB5-AC5-AD5</f>
        <v>675</v>
      </c>
      <c r="AF5" s="15">
        <v>55.5</v>
      </c>
      <c r="AG5" s="47" t="s">
        <v>78</v>
      </c>
      <c r="AH5" s="20"/>
      <c r="AI5" s="21"/>
      <c r="AJ5" s="19"/>
      <c r="AK5" s="19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</row>
    <row r="6" spans="1:61" ht="22.5" customHeight="1" thickBot="1" thickTop="1">
      <c r="A6" s="35">
        <v>3</v>
      </c>
      <c r="B6" s="37">
        <v>17133</v>
      </c>
      <c r="C6" s="37" t="s">
        <v>22</v>
      </c>
      <c r="D6" s="37" t="s">
        <v>37</v>
      </c>
      <c r="E6" s="37" t="s">
        <v>38</v>
      </c>
      <c r="F6" s="71">
        <v>1</v>
      </c>
      <c r="G6" s="71">
        <v>1</v>
      </c>
      <c r="H6" s="71">
        <v>0</v>
      </c>
      <c r="I6" s="71">
        <v>1</v>
      </c>
      <c r="J6" s="71">
        <v>0</v>
      </c>
      <c r="K6" s="71">
        <v>5</v>
      </c>
      <c r="L6" s="71">
        <v>1</v>
      </c>
      <c r="M6" s="71">
        <v>1</v>
      </c>
      <c r="N6" s="71">
        <v>0</v>
      </c>
      <c r="O6" s="71">
        <v>0</v>
      </c>
      <c r="P6" s="71">
        <v>1</v>
      </c>
      <c r="Q6" s="71">
        <v>0</v>
      </c>
      <c r="R6" s="71">
        <v>0</v>
      </c>
      <c r="S6" s="39">
        <v>7244.1</v>
      </c>
      <c r="T6" s="39">
        <v>0</v>
      </c>
      <c r="U6" s="39">
        <v>0.04</v>
      </c>
      <c r="V6" s="42">
        <v>0</v>
      </c>
      <c r="W6" s="42">
        <f t="shared" si="0"/>
        <v>7244.14</v>
      </c>
      <c r="X6" s="42">
        <v>0</v>
      </c>
      <c r="Y6" s="72">
        <f t="shared" si="1"/>
        <v>724.418</v>
      </c>
      <c r="Z6" s="72">
        <f t="shared" si="2"/>
        <v>0</v>
      </c>
      <c r="AA6" s="72">
        <f t="shared" si="3"/>
        <v>0</v>
      </c>
      <c r="AB6" s="72">
        <f t="shared" si="6"/>
        <v>0</v>
      </c>
      <c r="AC6" s="72">
        <f t="shared" si="4"/>
        <v>0</v>
      </c>
      <c r="AD6" s="72">
        <f t="shared" si="5"/>
        <v>0</v>
      </c>
      <c r="AE6" s="73">
        <f t="shared" si="7"/>
        <v>724.418</v>
      </c>
      <c r="AF6" s="15">
        <v>60</v>
      </c>
      <c r="AG6" s="16" t="s">
        <v>66</v>
      </c>
      <c r="AH6" s="16"/>
      <c r="AI6" s="16"/>
      <c r="AJ6" s="17"/>
      <c r="AK6" s="17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</row>
    <row r="7" spans="1:61" ht="22.5" customHeight="1" thickBot="1" thickTop="1">
      <c r="A7" s="35">
        <v>4</v>
      </c>
      <c r="B7" s="36">
        <v>17288</v>
      </c>
      <c r="C7" s="36" t="s">
        <v>22</v>
      </c>
      <c r="D7" s="36" t="s">
        <v>37</v>
      </c>
      <c r="E7" s="36" t="s">
        <v>41</v>
      </c>
      <c r="F7" s="37">
        <v>1</v>
      </c>
      <c r="G7" s="36">
        <v>1</v>
      </c>
      <c r="H7" s="36">
        <v>0</v>
      </c>
      <c r="I7" s="36">
        <v>1</v>
      </c>
      <c r="J7" s="37">
        <v>0</v>
      </c>
      <c r="K7" s="37">
        <v>3</v>
      </c>
      <c r="L7" s="36">
        <v>1</v>
      </c>
      <c r="M7" s="36">
        <v>1</v>
      </c>
      <c r="N7" s="36">
        <v>0</v>
      </c>
      <c r="O7" s="36">
        <v>0</v>
      </c>
      <c r="P7" s="36">
        <v>0</v>
      </c>
      <c r="Q7" s="36">
        <v>1</v>
      </c>
      <c r="R7" s="36">
        <v>0</v>
      </c>
      <c r="S7" s="39">
        <v>4349.92</v>
      </c>
      <c r="T7" s="39">
        <v>0</v>
      </c>
      <c r="U7" s="39">
        <v>664.42</v>
      </c>
      <c r="V7" s="42">
        <v>0</v>
      </c>
      <c r="W7" s="42">
        <f t="shared" si="0"/>
        <v>5014.34</v>
      </c>
      <c r="X7" s="42">
        <v>0</v>
      </c>
      <c r="Y7" s="72">
        <f t="shared" si="1"/>
        <v>946.46</v>
      </c>
      <c r="Z7" s="72">
        <f t="shared" si="2"/>
        <v>0</v>
      </c>
      <c r="AA7" s="72">
        <f t="shared" si="3"/>
        <v>0</v>
      </c>
      <c r="AB7" s="72">
        <f t="shared" si="6"/>
        <v>94.64600000000002</v>
      </c>
      <c r="AC7" s="72">
        <f t="shared" si="4"/>
        <v>0</v>
      </c>
      <c r="AD7" s="72">
        <f t="shared" si="5"/>
        <v>0</v>
      </c>
      <c r="AE7" s="73">
        <f t="shared" si="7"/>
        <v>851.8140000000001</v>
      </c>
      <c r="AF7" s="15">
        <v>20</v>
      </c>
      <c r="AG7" s="30" t="s">
        <v>69</v>
      </c>
      <c r="AH7" s="16"/>
      <c r="AI7" s="16"/>
      <c r="AJ7" s="17"/>
      <c r="AK7" s="17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</row>
    <row r="8" spans="1:61" ht="22.5" customHeight="1" thickBot="1" thickTop="1">
      <c r="A8" s="35">
        <v>5</v>
      </c>
      <c r="B8" s="37">
        <v>17136</v>
      </c>
      <c r="C8" s="37" t="s">
        <v>22</v>
      </c>
      <c r="D8" s="37" t="s">
        <v>37</v>
      </c>
      <c r="E8" s="37" t="s">
        <v>46</v>
      </c>
      <c r="F8" s="37">
        <v>1</v>
      </c>
      <c r="G8" s="37">
        <v>1</v>
      </c>
      <c r="H8" s="37">
        <v>0</v>
      </c>
      <c r="I8" s="37">
        <v>1</v>
      </c>
      <c r="J8" s="37">
        <v>0</v>
      </c>
      <c r="K8" s="37">
        <v>5</v>
      </c>
      <c r="L8" s="37">
        <v>1</v>
      </c>
      <c r="M8" s="37">
        <v>1</v>
      </c>
      <c r="N8" s="37">
        <v>0</v>
      </c>
      <c r="O8" s="37">
        <v>0</v>
      </c>
      <c r="P8" s="37">
        <v>1</v>
      </c>
      <c r="Q8" s="37">
        <v>0</v>
      </c>
      <c r="R8" s="37">
        <v>0</v>
      </c>
      <c r="S8" s="39">
        <v>6002.58</v>
      </c>
      <c r="T8" s="39">
        <v>0</v>
      </c>
      <c r="U8" s="39">
        <v>1897.42</v>
      </c>
      <c r="V8" s="42">
        <v>0</v>
      </c>
      <c r="W8" s="42">
        <f t="shared" si="0"/>
        <v>7900</v>
      </c>
      <c r="X8" s="42">
        <v>0</v>
      </c>
      <c r="Y8" s="72">
        <f t="shared" si="1"/>
        <v>979.742</v>
      </c>
      <c r="Z8" s="72">
        <f t="shared" si="2"/>
        <v>0</v>
      </c>
      <c r="AA8" s="72">
        <f t="shared" si="3"/>
        <v>0</v>
      </c>
      <c r="AB8" s="72">
        <f t="shared" si="6"/>
        <v>0</v>
      </c>
      <c r="AC8" s="72">
        <f t="shared" si="4"/>
        <v>0</v>
      </c>
      <c r="AD8" s="72">
        <f t="shared" si="5"/>
        <v>0</v>
      </c>
      <c r="AE8" s="73">
        <f t="shared" si="7"/>
        <v>979.742</v>
      </c>
      <c r="AF8" s="10">
        <v>52.5</v>
      </c>
      <c r="AG8" s="18" t="s">
        <v>72</v>
      </c>
      <c r="AH8" s="20"/>
      <c r="AI8" s="21"/>
      <c r="AJ8" s="19"/>
      <c r="AK8" s="19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</row>
    <row r="9" spans="1:95" s="28" customFormat="1" ht="22.5" customHeight="1" thickBot="1" thickTop="1">
      <c r="A9" s="35">
        <v>6</v>
      </c>
      <c r="B9" s="36">
        <v>17089</v>
      </c>
      <c r="C9" s="36" t="s">
        <v>22</v>
      </c>
      <c r="D9" s="36" t="s">
        <v>37</v>
      </c>
      <c r="E9" s="36" t="s">
        <v>55</v>
      </c>
      <c r="F9" s="36">
        <v>1</v>
      </c>
      <c r="G9" s="36">
        <v>1</v>
      </c>
      <c r="H9" s="36">
        <v>0</v>
      </c>
      <c r="I9" s="36">
        <v>1</v>
      </c>
      <c r="J9" s="37">
        <v>0</v>
      </c>
      <c r="K9" s="37">
        <v>4</v>
      </c>
      <c r="L9" s="37">
        <v>1</v>
      </c>
      <c r="M9" s="36">
        <v>1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9">
        <v>10002.67</v>
      </c>
      <c r="T9" s="39">
        <v>0</v>
      </c>
      <c r="U9" s="39">
        <v>0.33</v>
      </c>
      <c r="V9" s="42">
        <v>0</v>
      </c>
      <c r="W9" s="42">
        <f t="shared" si="0"/>
        <v>10003</v>
      </c>
      <c r="X9" s="42">
        <v>0</v>
      </c>
      <c r="Y9" s="72">
        <f t="shared" si="1"/>
        <v>1250.41625</v>
      </c>
      <c r="Z9" s="72">
        <f t="shared" si="2"/>
        <v>0</v>
      </c>
      <c r="AA9" s="72">
        <f t="shared" si="3"/>
        <v>0</v>
      </c>
      <c r="AB9" s="72">
        <f t="shared" si="6"/>
        <v>0</v>
      </c>
      <c r="AC9" s="72">
        <f t="shared" si="4"/>
        <v>0</v>
      </c>
      <c r="AD9" s="72">
        <f t="shared" si="5"/>
        <v>0</v>
      </c>
      <c r="AE9" s="73">
        <f t="shared" si="7"/>
        <v>1250.41625</v>
      </c>
      <c r="AF9" s="15">
        <v>37.5</v>
      </c>
      <c r="AG9" s="47" t="s">
        <v>80</v>
      </c>
      <c r="AH9" s="30"/>
      <c r="AI9" s="30"/>
      <c r="AJ9" s="29"/>
      <c r="AK9" s="29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</row>
    <row r="10" spans="1:95" s="28" customFormat="1" ht="22.5" customHeight="1" thickBot="1" thickTop="1">
      <c r="A10" s="35">
        <v>7</v>
      </c>
      <c r="B10" s="36">
        <v>17132</v>
      </c>
      <c r="C10" s="36" t="s">
        <v>22</v>
      </c>
      <c r="D10" s="36" t="s">
        <v>37</v>
      </c>
      <c r="E10" s="36" t="s">
        <v>40</v>
      </c>
      <c r="F10" s="37">
        <v>1</v>
      </c>
      <c r="G10" s="36">
        <v>1</v>
      </c>
      <c r="H10" s="36">
        <v>1</v>
      </c>
      <c r="I10" s="36">
        <v>1</v>
      </c>
      <c r="J10" s="37">
        <v>0</v>
      </c>
      <c r="K10" s="37">
        <v>4</v>
      </c>
      <c r="L10" s="36">
        <v>1</v>
      </c>
      <c r="M10" s="36">
        <v>1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9">
        <v>2001</v>
      </c>
      <c r="T10" s="39">
        <v>0</v>
      </c>
      <c r="U10" s="39">
        <v>6517.67</v>
      </c>
      <c r="V10" s="42">
        <v>0</v>
      </c>
      <c r="W10" s="42">
        <f t="shared" si="0"/>
        <v>8518.67</v>
      </c>
      <c r="X10" s="42">
        <v>0</v>
      </c>
      <c r="Y10" s="72">
        <f t="shared" si="1"/>
        <v>1879.5425</v>
      </c>
      <c r="Z10" s="72">
        <f t="shared" si="2"/>
        <v>0</v>
      </c>
      <c r="AA10" s="72">
        <f t="shared" si="3"/>
        <v>0</v>
      </c>
      <c r="AB10" s="72">
        <f t="shared" si="6"/>
        <v>0</v>
      </c>
      <c r="AC10" s="72">
        <f t="shared" si="4"/>
        <v>0</v>
      </c>
      <c r="AD10" s="72">
        <f t="shared" si="5"/>
        <v>563.86275</v>
      </c>
      <c r="AE10" s="73">
        <f t="shared" si="7"/>
        <v>1315.67975</v>
      </c>
      <c r="AF10" s="15">
        <v>20</v>
      </c>
      <c r="AG10" s="30" t="s">
        <v>68</v>
      </c>
      <c r="AH10" s="30"/>
      <c r="AI10" s="30"/>
      <c r="AJ10" s="29"/>
      <c r="AK10" s="29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</row>
    <row r="11" spans="1:95" s="14" customFormat="1" ht="22.5" customHeight="1" thickBot="1" thickTop="1">
      <c r="A11" s="35">
        <v>8</v>
      </c>
      <c r="B11" s="37">
        <v>17250</v>
      </c>
      <c r="C11" s="37" t="s">
        <v>22</v>
      </c>
      <c r="D11" s="37" t="s">
        <v>37</v>
      </c>
      <c r="E11" s="37" t="s">
        <v>36</v>
      </c>
      <c r="F11" s="37">
        <v>1</v>
      </c>
      <c r="G11" s="37">
        <v>1</v>
      </c>
      <c r="H11" s="37">
        <v>1</v>
      </c>
      <c r="I11" s="37">
        <v>1</v>
      </c>
      <c r="J11" s="37">
        <v>0</v>
      </c>
      <c r="K11" s="37">
        <v>4</v>
      </c>
      <c r="L11" s="37">
        <v>1</v>
      </c>
      <c r="M11" s="37">
        <v>1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9">
        <v>9893.03</v>
      </c>
      <c r="T11" s="39">
        <v>0</v>
      </c>
      <c r="U11" s="39">
        <v>2986.97</v>
      </c>
      <c r="V11" s="42">
        <v>0</v>
      </c>
      <c r="W11" s="42">
        <f t="shared" si="0"/>
        <v>12880</v>
      </c>
      <c r="X11" s="42">
        <v>0</v>
      </c>
      <c r="Y11" s="72">
        <f t="shared" si="1"/>
        <v>1983.3712500000001</v>
      </c>
      <c r="Z11" s="72">
        <f t="shared" si="2"/>
        <v>0</v>
      </c>
      <c r="AA11" s="72">
        <f t="shared" si="3"/>
        <v>0</v>
      </c>
      <c r="AB11" s="72">
        <f t="shared" si="6"/>
        <v>0</v>
      </c>
      <c r="AC11" s="72">
        <f t="shared" si="4"/>
        <v>0</v>
      </c>
      <c r="AD11" s="72">
        <f t="shared" si="5"/>
        <v>595.011375</v>
      </c>
      <c r="AE11" s="73">
        <f t="shared" si="7"/>
        <v>1388.359875</v>
      </c>
      <c r="AF11" s="15">
        <v>50</v>
      </c>
      <c r="AG11" s="16" t="s">
        <v>64</v>
      </c>
      <c r="AH11" s="16"/>
      <c r="AI11" s="16"/>
      <c r="AJ11" s="17"/>
      <c r="AK11" s="17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</row>
    <row r="12" spans="1:95" s="26" customFormat="1" ht="48.75" customHeight="1" thickBot="1" thickTop="1">
      <c r="A12" s="35">
        <v>9</v>
      </c>
      <c r="B12" s="37">
        <v>17290</v>
      </c>
      <c r="C12" s="37" t="s">
        <v>22</v>
      </c>
      <c r="D12" s="37" t="s">
        <v>37</v>
      </c>
      <c r="E12" s="37" t="s">
        <v>39</v>
      </c>
      <c r="F12" s="37">
        <v>1</v>
      </c>
      <c r="G12" s="37">
        <v>1</v>
      </c>
      <c r="H12" s="37">
        <v>0</v>
      </c>
      <c r="I12" s="37">
        <v>1</v>
      </c>
      <c r="J12" s="37">
        <v>0</v>
      </c>
      <c r="K12" s="37">
        <v>3</v>
      </c>
      <c r="L12" s="37">
        <v>1</v>
      </c>
      <c r="M12" s="37">
        <v>1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9">
        <v>5252.04</v>
      </c>
      <c r="T12" s="39">
        <v>0</v>
      </c>
      <c r="U12" s="39">
        <v>1647.96</v>
      </c>
      <c r="V12" s="42">
        <v>0</v>
      </c>
      <c r="W12" s="42">
        <f t="shared" si="0"/>
        <v>6900</v>
      </c>
      <c r="X12" s="42">
        <v>0</v>
      </c>
      <c r="Y12" s="72">
        <f t="shared" si="1"/>
        <v>1424.6599999999999</v>
      </c>
      <c r="Z12" s="72">
        <f t="shared" si="2"/>
        <v>0</v>
      </c>
      <c r="AA12" s="72">
        <f t="shared" si="3"/>
        <v>0</v>
      </c>
      <c r="AB12" s="72">
        <f t="shared" si="6"/>
        <v>0</v>
      </c>
      <c r="AC12" s="72">
        <f t="shared" si="4"/>
        <v>0</v>
      </c>
      <c r="AD12" s="72">
        <f t="shared" si="5"/>
        <v>0</v>
      </c>
      <c r="AE12" s="73">
        <f t="shared" si="7"/>
        <v>1424.6599999999999</v>
      </c>
      <c r="AF12" s="10">
        <v>35</v>
      </c>
      <c r="AG12" s="20" t="s">
        <v>67</v>
      </c>
      <c r="AH12" s="47"/>
      <c r="AI12" s="47"/>
      <c r="AJ12" s="33"/>
      <c r="AK12" s="33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</row>
    <row r="13" spans="1:95" s="26" customFormat="1" ht="22.5" customHeight="1" thickBot="1" thickTop="1">
      <c r="A13" s="35">
        <v>10</v>
      </c>
      <c r="B13" s="36">
        <v>16755</v>
      </c>
      <c r="C13" s="36" t="s">
        <v>22</v>
      </c>
      <c r="D13" s="36" t="s">
        <v>32</v>
      </c>
      <c r="E13" s="36" t="s">
        <v>58</v>
      </c>
      <c r="F13" s="36">
        <v>1</v>
      </c>
      <c r="G13" s="36">
        <v>1</v>
      </c>
      <c r="H13" s="37">
        <v>0</v>
      </c>
      <c r="I13" s="36">
        <v>1</v>
      </c>
      <c r="J13" s="37">
        <v>0</v>
      </c>
      <c r="K13" s="37">
        <v>3</v>
      </c>
      <c r="L13" s="37">
        <v>1</v>
      </c>
      <c r="M13" s="36">
        <v>1</v>
      </c>
      <c r="N13" s="36">
        <v>0</v>
      </c>
      <c r="O13" s="36">
        <v>0</v>
      </c>
      <c r="P13" s="36">
        <v>0</v>
      </c>
      <c r="Q13" s="37">
        <v>1</v>
      </c>
      <c r="R13" s="36">
        <v>0</v>
      </c>
      <c r="S13" s="39">
        <v>1290.54</v>
      </c>
      <c r="T13" s="39">
        <v>0</v>
      </c>
      <c r="U13" s="39">
        <v>4829.46</v>
      </c>
      <c r="V13" s="42">
        <v>0</v>
      </c>
      <c r="W13" s="42">
        <f t="shared" si="0"/>
        <v>6120</v>
      </c>
      <c r="X13" s="42">
        <v>0</v>
      </c>
      <c r="Y13" s="72">
        <f t="shared" si="1"/>
        <v>1824.9099999999999</v>
      </c>
      <c r="Z13" s="72">
        <f t="shared" si="2"/>
        <v>0</v>
      </c>
      <c r="AA13" s="72">
        <f t="shared" si="3"/>
        <v>0</v>
      </c>
      <c r="AB13" s="72">
        <f t="shared" si="6"/>
        <v>182.49099999999999</v>
      </c>
      <c r="AC13" s="72">
        <f t="shared" si="4"/>
        <v>0</v>
      </c>
      <c r="AD13" s="72">
        <f t="shared" si="5"/>
        <v>0</v>
      </c>
      <c r="AE13" s="73">
        <f t="shared" si="7"/>
        <v>1642.4189999999999</v>
      </c>
      <c r="AF13" s="15">
        <v>40</v>
      </c>
      <c r="AG13" s="47" t="s">
        <v>80</v>
      </c>
      <c r="AH13" s="47"/>
      <c r="AI13" s="47"/>
      <c r="AJ13" s="33"/>
      <c r="AK13" s="33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</row>
    <row r="14" spans="1:95" s="26" customFormat="1" ht="22.5" customHeight="1" thickBot="1" thickTop="1">
      <c r="A14" s="35">
        <v>11</v>
      </c>
      <c r="B14" s="37">
        <v>16315</v>
      </c>
      <c r="C14" s="37" t="s">
        <v>22</v>
      </c>
      <c r="D14" s="37" t="s">
        <v>34</v>
      </c>
      <c r="E14" s="37" t="s">
        <v>35</v>
      </c>
      <c r="F14" s="37">
        <v>1</v>
      </c>
      <c r="G14" s="37">
        <v>1</v>
      </c>
      <c r="H14" s="37">
        <v>0</v>
      </c>
      <c r="I14" s="37">
        <v>1</v>
      </c>
      <c r="J14" s="37">
        <v>0</v>
      </c>
      <c r="K14" s="37">
        <v>4</v>
      </c>
      <c r="L14" s="37">
        <v>1</v>
      </c>
      <c r="M14" s="37">
        <v>1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9">
        <v>13342.5</v>
      </c>
      <c r="T14" s="39">
        <v>0</v>
      </c>
      <c r="U14" s="39">
        <v>0.01</v>
      </c>
      <c r="V14" s="42">
        <v>0</v>
      </c>
      <c r="W14" s="42">
        <f t="shared" si="0"/>
        <v>13342.51</v>
      </c>
      <c r="X14" s="42">
        <v>0</v>
      </c>
      <c r="Y14" s="72">
        <f t="shared" si="1"/>
        <v>1667.815</v>
      </c>
      <c r="Z14" s="72">
        <f t="shared" si="2"/>
        <v>0</v>
      </c>
      <c r="AA14" s="72">
        <f t="shared" si="3"/>
        <v>0</v>
      </c>
      <c r="AB14" s="72">
        <f t="shared" si="6"/>
        <v>0</v>
      </c>
      <c r="AC14" s="72">
        <f t="shared" si="4"/>
        <v>0</v>
      </c>
      <c r="AD14" s="72">
        <f t="shared" si="5"/>
        <v>0</v>
      </c>
      <c r="AE14" s="73">
        <f t="shared" si="7"/>
        <v>1667.815</v>
      </c>
      <c r="AF14" s="10">
        <v>47.5</v>
      </c>
      <c r="AG14" s="20" t="s">
        <v>65</v>
      </c>
      <c r="AH14" s="47"/>
      <c r="AI14" s="47"/>
      <c r="AJ14" s="33"/>
      <c r="AK14" s="33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</row>
    <row r="15" spans="1:95" s="28" customFormat="1" ht="22.5" customHeight="1" thickBot="1" thickTop="1">
      <c r="A15" s="35">
        <v>12</v>
      </c>
      <c r="B15" s="36">
        <v>16201</v>
      </c>
      <c r="C15" s="36" t="s">
        <v>22</v>
      </c>
      <c r="D15" s="36" t="s">
        <v>43</v>
      </c>
      <c r="E15" s="36" t="s">
        <v>57</v>
      </c>
      <c r="F15" s="36">
        <v>1</v>
      </c>
      <c r="G15" s="36">
        <v>1</v>
      </c>
      <c r="H15" s="36">
        <v>0</v>
      </c>
      <c r="I15" s="36">
        <v>1</v>
      </c>
      <c r="J15" s="36">
        <v>0</v>
      </c>
      <c r="K15" s="36">
        <v>5</v>
      </c>
      <c r="L15" s="36">
        <v>1</v>
      </c>
      <c r="M15" s="36">
        <v>1</v>
      </c>
      <c r="N15" s="36">
        <v>0</v>
      </c>
      <c r="O15" s="36">
        <v>0</v>
      </c>
      <c r="P15" s="36">
        <v>1</v>
      </c>
      <c r="Q15" s="36">
        <v>0</v>
      </c>
      <c r="R15" s="36">
        <v>0</v>
      </c>
      <c r="S15" s="69">
        <v>5973.88</v>
      </c>
      <c r="T15" s="76">
        <v>0</v>
      </c>
      <c r="U15" s="69">
        <v>7126.12</v>
      </c>
      <c r="V15" s="75">
        <v>0</v>
      </c>
      <c r="W15" s="42">
        <f t="shared" si="0"/>
        <v>13100</v>
      </c>
      <c r="X15" s="75">
        <v>0</v>
      </c>
      <c r="Y15" s="72">
        <f t="shared" si="1"/>
        <v>2022.6119999999999</v>
      </c>
      <c r="Z15" s="72">
        <f t="shared" si="2"/>
        <v>0</v>
      </c>
      <c r="AA15" s="72">
        <f t="shared" si="3"/>
        <v>0</v>
      </c>
      <c r="AB15" s="72">
        <f t="shared" si="6"/>
        <v>0</v>
      </c>
      <c r="AC15" s="72">
        <f t="shared" si="4"/>
        <v>0</v>
      </c>
      <c r="AD15" s="72">
        <f t="shared" si="5"/>
        <v>0</v>
      </c>
      <c r="AE15" s="73">
        <f t="shared" si="7"/>
        <v>2022.6119999999999</v>
      </c>
      <c r="AF15" s="15">
        <v>61.5</v>
      </c>
      <c r="AG15" s="30" t="s">
        <v>77</v>
      </c>
      <c r="AH15" s="30"/>
      <c r="AI15" s="30"/>
      <c r="AJ15" s="29"/>
      <c r="AK15" s="29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</row>
    <row r="16" spans="1:61" ht="22.5" customHeight="1" thickBot="1" thickTop="1">
      <c r="A16" s="35">
        <v>13</v>
      </c>
      <c r="B16" s="38">
        <v>17168</v>
      </c>
      <c r="C16" s="38" t="s">
        <v>22</v>
      </c>
      <c r="D16" s="38" t="s">
        <v>37</v>
      </c>
      <c r="E16" s="38" t="s">
        <v>52</v>
      </c>
      <c r="F16" s="38">
        <v>1</v>
      </c>
      <c r="G16" s="38">
        <v>1</v>
      </c>
      <c r="H16" s="38">
        <v>0</v>
      </c>
      <c r="I16" s="38">
        <v>1</v>
      </c>
      <c r="J16" s="38">
        <v>0</v>
      </c>
      <c r="K16" s="38">
        <v>2</v>
      </c>
      <c r="L16" s="38">
        <v>1</v>
      </c>
      <c r="M16" s="38">
        <v>1</v>
      </c>
      <c r="N16" s="38">
        <v>0</v>
      </c>
      <c r="O16" s="38">
        <v>0</v>
      </c>
      <c r="P16" s="38">
        <v>0</v>
      </c>
      <c r="Q16" s="38">
        <v>1</v>
      </c>
      <c r="R16" s="38">
        <v>0</v>
      </c>
      <c r="S16" s="40">
        <v>7983.08</v>
      </c>
      <c r="T16" s="40">
        <v>0</v>
      </c>
      <c r="U16" s="40">
        <v>866.92</v>
      </c>
      <c r="V16" s="48">
        <v>0</v>
      </c>
      <c r="W16" s="42">
        <f t="shared" si="0"/>
        <v>8850</v>
      </c>
      <c r="X16" s="48">
        <v>0</v>
      </c>
      <c r="Y16" s="72">
        <f t="shared" si="1"/>
        <v>2429.23</v>
      </c>
      <c r="Z16" s="72">
        <f t="shared" si="2"/>
        <v>0</v>
      </c>
      <c r="AA16" s="72">
        <f t="shared" si="3"/>
        <v>0</v>
      </c>
      <c r="AB16" s="72">
        <f t="shared" si="6"/>
        <v>242.923</v>
      </c>
      <c r="AC16" s="72">
        <f t="shared" si="4"/>
        <v>0</v>
      </c>
      <c r="AD16" s="72">
        <f t="shared" si="5"/>
        <v>0</v>
      </c>
      <c r="AE16" s="73">
        <f t="shared" si="7"/>
        <v>2186.307</v>
      </c>
      <c r="AF16" s="11">
        <v>37.5</v>
      </c>
      <c r="AG16" s="22" t="s">
        <v>75</v>
      </c>
      <c r="AH16" s="22"/>
      <c r="AI16" s="23"/>
      <c r="AJ16" s="24"/>
      <c r="AK16" s="2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</row>
    <row r="17" spans="1:95" s="28" customFormat="1" ht="22.5" customHeight="1" thickBot="1" thickTop="1">
      <c r="A17" s="35">
        <v>14</v>
      </c>
      <c r="B17" s="36">
        <v>16298</v>
      </c>
      <c r="C17" s="36" t="s">
        <v>22</v>
      </c>
      <c r="D17" s="36" t="s">
        <v>32</v>
      </c>
      <c r="E17" s="36" t="s">
        <v>33</v>
      </c>
      <c r="F17" s="37">
        <v>1</v>
      </c>
      <c r="G17" s="36">
        <v>1</v>
      </c>
      <c r="H17" s="36">
        <v>0</v>
      </c>
      <c r="I17" s="36">
        <v>1</v>
      </c>
      <c r="J17" s="37">
        <v>0</v>
      </c>
      <c r="K17" s="37">
        <v>1</v>
      </c>
      <c r="L17" s="36">
        <v>1</v>
      </c>
      <c r="M17" s="36">
        <v>1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9">
        <v>1594.06</v>
      </c>
      <c r="T17" s="39">
        <v>0</v>
      </c>
      <c r="U17" s="39">
        <v>1405.94</v>
      </c>
      <c r="V17" s="42">
        <v>0</v>
      </c>
      <c r="W17" s="42">
        <f t="shared" si="0"/>
        <v>3000</v>
      </c>
      <c r="X17" s="42">
        <v>0</v>
      </c>
      <c r="Y17" s="72">
        <f t="shared" si="1"/>
        <v>2202.9700000000003</v>
      </c>
      <c r="Z17" s="72">
        <f t="shared" si="2"/>
        <v>0</v>
      </c>
      <c r="AA17" s="72">
        <f t="shared" si="3"/>
        <v>0</v>
      </c>
      <c r="AB17" s="72">
        <f t="shared" si="6"/>
        <v>0</v>
      </c>
      <c r="AC17" s="72">
        <f t="shared" si="4"/>
        <v>0</v>
      </c>
      <c r="AD17" s="72">
        <f t="shared" si="5"/>
        <v>0</v>
      </c>
      <c r="AE17" s="73">
        <f t="shared" si="7"/>
        <v>2202.9700000000003</v>
      </c>
      <c r="AF17" s="15">
        <v>42</v>
      </c>
      <c r="AG17" s="30" t="s">
        <v>64</v>
      </c>
      <c r="AH17" s="49"/>
      <c r="AI17" s="50"/>
      <c r="AJ17" s="51"/>
      <c r="AK17" s="51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</row>
    <row r="18" spans="1:95" s="14" customFormat="1" ht="22.5" customHeight="1" thickBot="1" thickTop="1">
      <c r="A18" s="35">
        <v>15</v>
      </c>
      <c r="B18" s="37">
        <v>17142</v>
      </c>
      <c r="C18" s="37" t="s">
        <v>22</v>
      </c>
      <c r="D18" s="37" t="s">
        <v>37</v>
      </c>
      <c r="E18" s="37" t="s">
        <v>42</v>
      </c>
      <c r="F18" s="37">
        <v>1</v>
      </c>
      <c r="G18" s="37">
        <v>1</v>
      </c>
      <c r="H18" s="37">
        <v>0</v>
      </c>
      <c r="I18" s="37">
        <v>1</v>
      </c>
      <c r="J18" s="37">
        <v>0</v>
      </c>
      <c r="K18" s="37">
        <v>4</v>
      </c>
      <c r="L18" s="37">
        <v>1</v>
      </c>
      <c r="M18" s="37">
        <v>1</v>
      </c>
      <c r="N18" s="37">
        <v>0</v>
      </c>
      <c r="O18" s="37">
        <v>1</v>
      </c>
      <c r="P18" s="37">
        <v>0</v>
      </c>
      <c r="Q18" s="37">
        <v>0</v>
      </c>
      <c r="R18" s="37">
        <v>1</v>
      </c>
      <c r="S18" s="39">
        <v>3002.06</v>
      </c>
      <c r="T18" s="39">
        <v>0</v>
      </c>
      <c r="U18" s="39">
        <v>11237.94</v>
      </c>
      <c r="V18" s="42">
        <v>0</v>
      </c>
      <c r="W18" s="42">
        <f t="shared" si="0"/>
        <v>14240</v>
      </c>
      <c r="X18" s="42">
        <v>0</v>
      </c>
      <c r="Y18" s="72">
        <f t="shared" si="1"/>
        <v>3184.7425000000003</v>
      </c>
      <c r="Z18" s="72">
        <f t="shared" si="2"/>
        <v>0</v>
      </c>
      <c r="AA18" s="72">
        <f t="shared" si="3"/>
        <v>0</v>
      </c>
      <c r="AB18" s="72">
        <f t="shared" si="6"/>
        <v>0</v>
      </c>
      <c r="AC18" s="72">
        <f t="shared" si="4"/>
        <v>955.4227500000001</v>
      </c>
      <c r="AD18" s="72">
        <f t="shared" si="5"/>
        <v>0</v>
      </c>
      <c r="AE18" s="73">
        <f t="shared" si="7"/>
        <v>2229.31975</v>
      </c>
      <c r="AF18" s="15">
        <v>22.5</v>
      </c>
      <c r="AG18" s="16" t="s">
        <v>70</v>
      </c>
      <c r="AH18" s="16"/>
      <c r="AI18" s="16"/>
      <c r="AJ18" s="17"/>
      <c r="AK18" s="17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</row>
    <row r="19" spans="1:95" s="26" customFormat="1" ht="22.5" customHeight="1" thickBot="1" thickTop="1">
      <c r="A19" s="35">
        <v>16</v>
      </c>
      <c r="B19" s="36">
        <v>17173</v>
      </c>
      <c r="C19" s="36" t="s">
        <v>22</v>
      </c>
      <c r="D19" s="36" t="s">
        <v>37</v>
      </c>
      <c r="E19" s="36" t="s">
        <v>51</v>
      </c>
      <c r="F19" s="37">
        <v>1</v>
      </c>
      <c r="G19" s="36">
        <v>1</v>
      </c>
      <c r="H19" s="36">
        <v>0</v>
      </c>
      <c r="I19" s="36">
        <v>1</v>
      </c>
      <c r="J19" s="37">
        <v>0</v>
      </c>
      <c r="K19" s="37">
        <v>3</v>
      </c>
      <c r="L19" s="36">
        <v>1</v>
      </c>
      <c r="M19" s="36">
        <v>1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9">
        <v>0</v>
      </c>
      <c r="T19" s="39">
        <v>0</v>
      </c>
      <c r="U19" s="39">
        <v>7682.6</v>
      </c>
      <c r="V19" s="42">
        <v>0</v>
      </c>
      <c r="W19" s="42">
        <f t="shared" si="0"/>
        <v>7682.6</v>
      </c>
      <c r="X19" s="42">
        <v>0</v>
      </c>
      <c r="Y19" s="72">
        <f t="shared" si="1"/>
        <v>2560.866666666667</v>
      </c>
      <c r="Z19" s="72">
        <f t="shared" si="2"/>
        <v>0</v>
      </c>
      <c r="AA19" s="72">
        <f t="shared" si="3"/>
        <v>0</v>
      </c>
      <c r="AB19" s="72">
        <f t="shared" si="6"/>
        <v>0</v>
      </c>
      <c r="AC19" s="72">
        <f t="shared" si="4"/>
        <v>0</v>
      </c>
      <c r="AD19" s="72">
        <f t="shared" si="5"/>
        <v>0</v>
      </c>
      <c r="AE19" s="73">
        <f t="shared" si="7"/>
        <v>2560.866666666667</v>
      </c>
      <c r="AF19" s="15">
        <v>22.5</v>
      </c>
      <c r="AG19" s="30" t="s">
        <v>74</v>
      </c>
      <c r="AH19" s="47"/>
      <c r="AI19" s="47"/>
      <c r="AJ19" s="33"/>
      <c r="AK19" s="33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</row>
    <row r="20" spans="1:95" s="26" customFormat="1" ht="22.5" customHeight="1" thickBot="1" thickTop="1">
      <c r="A20" s="35">
        <v>17</v>
      </c>
      <c r="B20" s="36">
        <v>16208</v>
      </c>
      <c r="C20" s="36" t="s">
        <v>22</v>
      </c>
      <c r="D20" s="36" t="s">
        <v>34</v>
      </c>
      <c r="E20" s="36" t="s">
        <v>53</v>
      </c>
      <c r="F20" s="38">
        <v>1</v>
      </c>
      <c r="G20" s="41">
        <v>1</v>
      </c>
      <c r="H20" s="41">
        <v>1</v>
      </c>
      <c r="I20" s="41">
        <v>1</v>
      </c>
      <c r="J20" s="38">
        <v>0</v>
      </c>
      <c r="K20" s="38">
        <v>4</v>
      </c>
      <c r="L20" s="41">
        <v>1</v>
      </c>
      <c r="M20" s="41">
        <v>1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0">
        <v>30571.32</v>
      </c>
      <c r="T20" s="40">
        <v>0</v>
      </c>
      <c r="U20" s="40">
        <v>3.03</v>
      </c>
      <c r="V20" s="48">
        <v>0</v>
      </c>
      <c r="W20" s="42">
        <f t="shared" si="0"/>
        <v>30574.35</v>
      </c>
      <c r="X20" s="48">
        <v>0</v>
      </c>
      <c r="Y20" s="72">
        <f t="shared" si="1"/>
        <v>3822.1725</v>
      </c>
      <c r="Z20" s="72">
        <f t="shared" si="2"/>
        <v>0</v>
      </c>
      <c r="AA20" s="72">
        <f t="shared" si="3"/>
        <v>0</v>
      </c>
      <c r="AB20" s="72">
        <f t="shared" si="6"/>
        <v>0</v>
      </c>
      <c r="AC20" s="72">
        <f t="shared" si="4"/>
        <v>0</v>
      </c>
      <c r="AD20" s="72">
        <f t="shared" si="5"/>
        <v>1146.65175</v>
      </c>
      <c r="AE20" s="73">
        <f t="shared" si="7"/>
        <v>2675.52075</v>
      </c>
      <c r="AF20" s="11">
        <v>39</v>
      </c>
      <c r="AG20" s="49" t="s">
        <v>76</v>
      </c>
      <c r="AH20" s="53"/>
      <c r="AI20" s="52"/>
      <c r="AJ20" s="52"/>
      <c r="AK20" s="52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</row>
    <row r="21" spans="1:95" s="32" customFormat="1" ht="22.5" customHeight="1" thickBot="1" thickTop="1">
      <c r="A21" s="35">
        <v>18</v>
      </c>
      <c r="B21" s="37">
        <v>17295</v>
      </c>
      <c r="C21" s="37" t="s">
        <v>22</v>
      </c>
      <c r="D21" s="37" t="s">
        <v>37</v>
      </c>
      <c r="E21" s="37" t="s">
        <v>54</v>
      </c>
      <c r="F21" s="37">
        <v>1</v>
      </c>
      <c r="G21" s="37">
        <v>1</v>
      </c>
      <c r="H21" s="37">
        <v>0</v>
      </c>
      <c r="I21" s="37">
        <v>1</v>
      </c>
      <c r="J21" s="37">
        <v>0</v>
      </c>
      <c r="K21" s="37">
        <v>2</v>
      </c>
      <c r="L21" s="37">
        <v>1</v>
      </c>
      <c r="M21" s="37">
        <v>1</v>
      </c>
      <c r="N21" s="37">
        <v>0</v>
      </c>
      <c r="O21" s="37">
        <v>1</v>
      </c>
      <c r="P21" s="37">
        <v>0</v>
      </c>
      <c r="Q21" s="37">
        <v>1</v>
      </c>
      <c r="R21" s="37">
        <v>0</v>
      </c>
      <c r="S21" s="39">
        <v>650.45</v>
      </c>
      <c r="T21" s="39">
        <v>0</v>
      </c>
      <c r="U21" s="39">
        <v>5772.05</v>
      </c>
      <c r="V21" s="42">
        <v>0</v>
      </c>
      <c r="W21" s="42">
        <f t="shared" si="0"/>
        <v>6422.5</v>
      </c>
      <c r="X21" s="42">
        <v>0</v>
      </c>
      <c r="Y21" s="72">
        <f t="shared" si="1"/>
        <v>3048.6375000000003</v>
      </c>
      <c r="Z21" s="72">
        <f t="shared" si="2"/>
        <v>0</v>
      </c>
      <c r="AA21" s="72">
        <f t="shared" si="3"/>
        <v>0</v>
      </c>
      <c r="AB21" s="72">
        <f t="shared" si="6"/>
        <v>304.86375000000004</v>
      </c>
      <c r="AC21" s="72">
        <f t="shared" si="4"/>
        <v>0</v>
      </c>
      <c r="AD21" s="72">
        <f t="shared" si="5"/>
        <v>0</v>
      </c>
      <c r="AE21" s="73">
        <f t="shared" si="7"/>
        <v>2743.7737500000003</v>
      </c>
      <c r="AF21" s="15">
        <v>35</v>
      </c>
      <c r="AG21" s="16" t="s">
        <v>79</v>
      </c>
      <c r="AH21" s="30"/>
      <c r="AI21" s="30"/>
      <c r="AJ21" s="29"/>
      <c r="AK21" s="29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</row>
    <row r="22" spans="1:95" s="26" customFormat="1" ht="22.5" customHeight="1" thickBot="1" thickTop="1">
      <c r="A22" s="79">
        <v>19</v>
      </c>
      <c r="B22" s="87">
        <v>14743</v>
      </c>
      <c r="C22" s="87" t="s">
        <v>22</v>
      </c>
      <c r="D22" s="87" t="s">
        <v>49</v>
      </c>
      <c r="E22" s="87" t="s">
        <v>50</v>
      </c>
      <c r="F22" s="87">
        <v>1</v>
      </c>
      <c r="G22" s="87">
        <v>1</v>
      </c>
      <c r="H22" s="87">
        <v>0</v>
      </c>
      <c r="I22" s="87">
        <v>1</v>
      </c>
      <c r="J22" s="80">
        <v>0</v>
      </c>
      <c r="K22" s="80">
        <v>3</v>
      </c>
      <c r="L22" s="80">
        <v>1</v>
      </c>
      <c r="M22" s="87">
        <v>1</v>
      </c>
      <c r="N22" s="87">
        <v>0</v>
      </c>
      <c r="O22" s="87">
        <v>0</v>
      </c>
      <c r="P22" s="87">
        <v>0</v>
      </c>
      <c r="Q22" s="87">
        <v>1</v>
      </c>
      <c r="R22" s="87">
        <v>0</v>
      </c>
      <c r="S22" s="81">
        <v>10720.46</v>
      </c>
      <c r="T22" s="81">
        <v>0</v>
      </c>
      <c r="U22" s="81">
        <v>1000.48</v>
      </c>
      <c r="V22" s="82">
        <v>3000</v>
      </c>
      <c r="W22" s="82">
        <f>SUM(S22:V22)</f>
        <v>14720.939999999999</v>
      </c>
      <c r="X22" s="82">
        <v>0</v>
      </c>
      <c r="Y22" s="83">
        <f>((S22*50%+T22*85%+U22)/K22)+V22</f>
        <v>5120.236666666666</v>
      </c>
      <c r="Z22" s="83">
        <f>IF(N22=1,Y22*30%,0)</f>
        <v>0</v>
      </c>
      <c r="AA22" s="83">
        <f>IF(J22=1,Y22*20%,0)</f>
        <v>0</v>
      </c>
      <c r="AB22" s="83">
        <f>IF(Q22=1,Y22*10%,0)</f>
        <v>512.0236666666666</v>
      </c>
      <c r="AC22" s="83">
        <f>IF(R22=1,Y22*30%,0)</f>
        <v>0</v>
      </c>
      <c r="AD22" s="83">
        <f>IF(H22=1,Y22*30%,0)</f>
        <v>0</v>
      </c>
      <c r="AE22" s="84">
        <f>Y22-Z22-AA22-AB22-AC22-AD22</f>
        <v>4608.212999999999</v>
      </c>
      <c r="AF22" s="88">
        <v>62.8</v>
      </c>
      <c r="AG22" s="89" t="s">
        <v>84</v>
      </c>
      <c r="AH22" s="47"/>
      <c r="AI22" s="47"/>
      <c r="AJ22" s="33"/>
      <c r="AK22" s="33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</row>
    <row r="23" spans="1:95" s="26" customFormat="1" ht="45.75" customHeight="1" thickBot="1" thickTop="1">
      <c r="A23" s="79">
        <v>20</v>
      </c>
      <c r="B23" s="90">
        <v>16235</v>
      </c>
      <c r="C23" s="90" t="s">
        <v>22</v>
      </c>
      <c r="D23" s="90" t="s">
        <v>34</v>
      </c>
      <c r="E23" s="90" t="s">
        <v>56</v>
      </c>
      <c r="F23" s="87">
        <v>1</v>
      </c>
      <c r="G23" s="90">
        <v>1</v>
      </c>
      <c r="H23" s="87">
        <v>0</v>
      </c>
      <c r="I23" s="87">
        <v>1</v>
      </c>
      <c r="J23" s="80">
        <v>0</v>
      </c>
      <c r="K23" s="80">
        <v>2</v>
      </c>
      <c r="L23" s="91">
        <v>1</v>
      </c>
      <c r="M23" s="87">
        <v>1</v>
      </c>
      <c r="N23" s="87">
        <v>0</v>
      </c>
      <c r="O23" s="87">
        <v>0</v>
      </c>
      <c r="P23" s="87">
        <v>0</v>
      </c>
      <c r="Q23" s="87">
        <v>1</v>
      </c>
      <c r="R23" s="87">
        <v>0</v>
      </c>
      <c r="S23" s="81">
        <v>0</v>
      </c>
      <c r="T23" s="81">
        <v>0</v>
      </c>
      <c r="U23" s="92">
        <v>11102</v>
      </c>
      <c r="V23" s="82">
        <v>0</v>
      </c>
      <c r="W23" s="82">
        <f>SUM(S23:V23)</f>
        <v>11102</v>
      </c>
      <c r="X23" s="82">
        <v>0</v>
      </c>
      <c r="Y23" s="83">
        <f>((S23*50%+T23*85%+U23)/K23)+V23</f>
        <v>5551</v>
      </c>
      <c r="Z23" s="83">
        <f>IF(N23=1,Y23*30%,0)</f>
        <v>0</v>
      </c>
      <c r="AA23" s="83">
        <f>IF(J23=1,Y23*20%,0)</f>
        <v>0</v>
      </c>
      <c r="AB23" s="83">
        <f>IF(Q23=1,Y23*10%,0)</f>
        <v>555.1</v>
      </c>
      <c r="AC23" s="83">
        <f>IF(R23=1,Y23*30%,0)</f>
        <v>0</v>
      </c>
      <c r="AD23" s="83">
        <f>IF(H23=1,Y23*30%,0)</f>
        <v>0</v>
      </c>
      <c r="AE23" s="84">
        <f>Y23-Z23-AA23-AB23-AC23-AD23</f>
        <v>4995.9</v>
      </c>
      <c r="AF23" s="85">
        <v>38</v>
      </c>
      <c r="AG23" s="93" t="s">
        <v>81</v>
      </c>
      <c r="AH23" s="47"/>
      <c r="AI23" s="47"/>
      <c r="AJ23" s="33"/>
      <c r="AK23" s="33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</row>
    <row r="24" spans="2:95" s="26" customFormat="1" ht="45.75" customHeight="1" thickBot="1" thickTop="1">
      <c r="B24" s="94"/>
      <c r="G24" s="95" t="s">
        <v>86</v>
      </c>
      <c r="H24" s="96"/>
      <c r="I24" s="96"/>
      <c r="J24" s="96"/>
      <c r="AH24" s="47"/>
      <c r="AI24" s="47"/>
      <c r="AJ24" s="33"/>
      <c r="AK24" s="33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</row>
    <row r="25" spans="1:95" s="26" customFormat="1" ht="45.75" customHeight="1" thickBot="1" thickTop="1">
      <c r="A25" s="35">
        <v>1</v>
      </c>
      <c r="B25" s="35">
        <v>12171</v>
      </c>
      <c r="C25" s="36" t="s">
        <v>22</v>
      </c>
      <c r="D25" s="36"/>
      <c r="E25" s="36" t="s">
        <v>62</v>
      </c>
      <c r="F25" s="36">
        <v>1</v>
      </c>
      <c r="G25" s="36">
        <v>1</v>
      </c>
      <c r="H25" s="37">
        <v>0</v>
      </c>
      <c r="I25" s="68">
        <v>1</v>
      </c>
      <c r="J25" s="55"/>
      <c r="K25" s="37">
        <v>2</v>
      </c>
      <c r="L25" s="37">
        <v>1</v>
      </c>
      <c r="M25" s="68">
        <v>1</v>
      </c>
      <c r="N25" s="68">
        <v>0</v>
      </c>
      <c r="O25" s="68">
        <v>0</v>
      </c>
      <c r="P25" s="68">
        <v>0</v>
      </c>
      <c r="Q25" s="37">
        <v>1</v>
      </c>
      <c r="R25" s="68">
        <v>0</v>
      </c>
      <c r="S25" s="74">
        <v>14482.94</v>
      </c>
      <c r="T25" s="74">
        <v>0</v>
      </c>
      <c r="U25" s="54">
        <v>1368</v>
      </c>
      <c r="V25" s="34">
        <v>0</v>
      </c>
      <c r="W25" s="42">
        <f>SUM(S25:V25)</f>
        <v>15850.94</v>
      </c>
      <c r="X25" s="9">
        <v>0</v>
      </c>
      <c r="Y25" s="72">
        <f>((S25*50%+T25*85%+U25)/K25)+V25</f>
        <v>4304.735000000001</v>
      </c>
      <c r="Z25" s="72">
        <f>IF(N25=1,Y25*30%,0)</f>
        <v>0</v>
      </c>
      <c r="AA25" s="72">
        <f>IF(J25=1,Y25*20%,0)</f>
        <v>0</v>
      </c>
      <c r="AB25" s="72">
        <f>IF(Q25=1,Y25*10%,0)</f>
        <v>430.47350000000006</v>
      </c>
      <c r="AC25" s="72">
        <f>IF(R25=1,Y25*30%,0)</f>
        <v>0</v>
      </c>
      <c r="AD25" s="72">
        <f>IF(H25=1,Y25*30%,0)</f>
        <v>0</v>
      </c>
      <c r="AE25" s="73">
        <f>Y25-Z25-AA25-AB25-AC25-AD25</f>
        <v>3874.2615000000005</v>
      </c>
      <c r="AF25" s="15">
        <v>0</v>
      </c>
      <c r="AG25" s="47" t="s">
        <v>63</v>
      </c>
      <c r="AH25" s="47"/>
      <c r="AI25" s="47"/>
      <c r="AJ25" s="33"/>
      <c r="AK25" s="33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</row>
    <row r="26" spans="1:95" s="26" customFormat="1" ht="45.75" customHeight="1" thickBot="1" thickTop="1">
      <c r="A26" s="35">
        <v>2</v>
      </c>
      <c r="B26" s="36">
        <v>17273</v>
      </c>
      <c r="C26" s="36" t="s">
        <v>22</v>
      </c>
      <c r="D26" s="36" t="s">
        <v>47</v>
      </c>
      <c r="E26" s="36" t="s">
        <v>48</v>
      </c>
      <c r="F26" s="36">
        <v>1</v>
      </c>
      <c r="G26" s="36">
        <v>1</v>
      </c>
      <c r="H26" s="37">
        <v>0</v>
      </c>
      <c r="I26" s="36">
        <v>1</v>
      </c>
      <c r="J26" s="37">
        <v>0</v>
      </c>
      <c r="K26" s="37">
        <v>1</v>
      </c>
      <c r="L26" s="37">
        <v>1</v>
      </c>
      <c r="M26" s="36">
        <v>1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9">
        <v>3100.25</v>
      </c>
      <c r="T26" s="39">
        <v>0</v>
      </c>
      <c r="U26" s="39">
        <v>0</v>
      </c>
      <c r="V26" s="42">
        <v>0</v>
      </c>
      <c r="W26" s="42">
        <f>SUM(S26:V26)</f>
        <v>3100.25</v>
      </c>
      <c r="X26" s="42">
        <v>0</v>
      </c>
      <c r="Y26" s="72">
        <f>((S26*50%+T26*85%+U26)/K26)+V26</f>
        <v>1550.125</v>
      </c>
      <c r="Z26" s="72">
        <f>IF(N26=1,Y26*30%,0)</f>
        <v>0</v>
      </c>
      <c r="AA26" s="72">
        <f>IF(J26=1,Y26*20%,0)</f>
        <v>0</v>
      </c>
      <c r="AB26" s="72">
        <f>IF(Q26=1,Y26*10%,0)</f>
        <v>0</v>
      </c>
      <c r="AC26" s="72">
        <f>IF(R26=1,Y26*30%,0)</f>
        <v>0</v>
      </c>
      <c r="AD26" s="72">
        <f>IF(H26=1,Y26*30%,0)</f>
        <v>0</v>
      </c>
      <c r="AE26" s="73">
        <f>Y26-Z26-AA26-AB26-AC26-AD26</f>
        <v>1550.125</v>
      </c>
      <c r="AF26" s="15">
        <v>17.5</v>
      </c>
      <c r="AG26" s="47" t="s">
        <v>73</v>
      </c>
      <c r="AH26" s="47"/>
      <c r="AI26" s="47"/>
      <c r="AJ26" s="33"/>
      <c r="AK26" s="33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</row>
    <row r="27" spans="1:95" s="26" customFormat="1" ht="45.75" customHeight="1" thickBot="1" thickTop="1">
      <c r="A27" s="78">
        <v>3</v>
      </c>
      <c r="B27" s="35">
        <v>17284</v>
      </c>
      <c r="C27" s="36" t="s">
        <v>22</v>
      </c>
      <c r="D27" s="36" t="s">
        <v>37</v>
      </c>
      <c r="E27" s="36" t="s">
        <v>60</v>
      </c>
      <c r="F27" s="36">
        <v>1</v>
      </c>
      <c r="G27" s="36">
        <v>1</v>
      </c>
      <c r="H27" s="37">
        <v>0</v>
      </c>
      <c r="I27" s="36">
        <v>1</v>
      </c>
      <c r="J27" s="37">
        <v>0</v>
      </c>
      <c r="K27" s="37">
        <v>3</v>
      </c>
      <c r="L27" s="55">
        <v>1</v>
      </c>
      <c r="M27" s="68">
        <v>1</v>
      </c>
      <c r="N27" s="68">
        <v>0</v>
      </c>
      <c r="O27" s="68">
        <v>0</v>
      </c>
      <c r="P27" s="68">
        <v>0</v>
      </c>
      <c r="Q27" s="37">
        <v>0</v>
      </c>
      <c r="R27" s="68">
        <v>0</v>
      </c>
      <c r="S27" s="74">
        <v>10573.23</v>
      </c>
      <c r="T27" s="54"/>
      <c r="U27" s="74">
        <v>1402.77</v>
      </c>
      <c r="V27" s="9">
        <v>0</v>
      </c>
      <c r="W27" s="42">
        <f>SUM(S27:V27)</f>
        <v>11976</v>
      </c>
      <c r="X27" s="9">
        <v>0</v>
      </c>
      <c r="Y27" s="72">
        <f>((S27*50%+T27*85%+U27)/K27)+V27</f>
        <v>2229.795</v>
      </c>
      <c r="Z27" s="72">
        <f>IF(N27=1,Y27*30%,0)</f>
        <v>0</v>
      </c>
      <c r="AA27" s="72">
        <f>IF(J27=1,Y27*20%,0)</f>
        <v>0</v>
      </c>
      <c r="AB27" s="72">
        <f>IF(Q27=1,Y27*10%,0)</f>
        <v>0</v>
      </c>
      <c r="AC27" s="72">
        <f>IF(R27=1,Y27*30%,0)</f>
        <v>0</v>
      </c>
      <c r="AD27" s="72">
        <f>IF(H27=1,Y27*30%,0)</f>
        <v>0</v>
      </c>
      <c r="AE27" s="73">
        <f>Y27-Z27-AA27-AB27-AC27-AD27</f>
        <v>2229.795</v>
      </c>
      <c r="AF27" s="15">
        <v>12.5</v>
      </c>
      <c r="AG27" s="47" t="s">
        <v>83</v>
      </c>
      <c r="AH27" s="47"/>
      <c r="AI27" s="47"/>
      <c r="AJ27" s="33"/>
      <c r="AK27" s="33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95" s="26" customFormat="1" ht="45.75" customHeight="1" thickBot="1" thickTop="1">
      <c r="A28" s="79">
        <v>4</v>
      </c>
      <c r="B28" s="80">
        <v>13689</v>
      </c>
      <c r="C28" s="80" t="s">
        <v>22</v>
      </c>
      <c r="D28" s="80" t="s">
        <v>43</v>
      </c>
      <c r="E28" s="80" t="s">
        <v>44</v>
      </c>
      <c r="F28" s="80">
        <v>1</v>
      </c>
      <c r="G28" s="80">
        <v>1</v>
      </c>
      <c r="H28" s="80">
        <v>1</v>
      </c>
      <c r="I28" s="80">
        <v>1</v>
      </c>
      <c r="J28" s="80">
        <v>0</v>
      </c>
      <c r="K28" s="80">
        <v>4</v>
      </c>
      <c r="L28" s="80">
        <v>1</v>
      </c>
      <c r="M28" s="80">
        <v>1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1">
        <v>16395.17</v>
      </c>
      <c r="T28" s="81">
        <v>0</v>
      </c>
      <c r="U28" s="81">
        <v>19576.93</v>
      </c>
      <c r="V28" s="82">
        <v>3000</v>
      </c>
      <c r="W28" s="82">
        <f>SUM(S28:V28)</f>
        <v>38972.1</v>
      </c>
      <c r="X28" s="82">
        <v>0</v>
      </c>
      <c r="Y28" s="83">
        <f>((S28*50%+T28*85%+U28)/K28)+V28</f>
        <v>9943.62875</v>
      </c>
      <c r="Z28" s="83">
        <f>IF(N28=1,Y28*30%,0)</f>
        <v>0</v>
      </c>
      <c r="AA28" s="83">
        <f>IF(J28=1,Y28*20%,0)</f>
        <v>0</v>
      </c>
      <c r="AB28" s="83">
        <f>IF(Q28=1,Y28*10%,0)</f>
        <v>0</v>
      </c>
      <c r="AC28" s="83">
        <f>IF(R28=1,Y28*30%,0)</f>
        <v>0</v>
      </c>
      <c r="AD28" s="83">
        <f>IF(H28=1,Y28*30%,0)</f>
        <v>2983.088625</v>
      </c>
      <c r="AE28" s="84">
        <f>Y28-Z28-AA28-AB28-AC28-AD28</f>
        <v>6960.5401249999995</v>
      </c>
      <c r="AF28" s="85">
        <v>49.5</v>
      </c>
      <c r="AG28" s="86" t="s">
        <v>71</v>
      </c>
      <c r="AH28" s="47"/>
      <c r="AI28" s="47"/>
      <c r="AJ28" s="33"/>
      <c r="AK28" s="33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</row>
    <row r="29" spans="34:95" s="26" customFormat="1" ht="45.75" customHeight="1" thickBot="1" thickTop="1">
      <c r="AH29" s="47"/>
      <c r="AI29" s="47"/>
      <c r="AJ29" s="33"/>
      <c r="AK29" s="33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</row>
    <row r="30" spans="34:95" s="26" customFormat="1" ht="45.75" customHeight="1" thickBot="1" thickTop="1">
      <c r="AH30" s="47"/>
      <c r="AI30" s="47"/>
      <c r="AJ30" s="33"/>
      <c r="AK30" s="33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</row>
    <row r="31" spans="3:37" ht="18.75" thickTop="1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7"/>
      <c r="AI31" s="7"/>
      <c r="AJ31" s="7"/>
      <c r="AK31" s="7"/>
    </row>
    <row r="32" spans="3:37" ht="18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7"/>
      <c r="AI32" s="7"/>
      <c r="AJ32" s="7"/>
      <c r="AK32" s="7"/>
    </row>
    <row r="33" spans="3:37" ht="18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7"/>
      <c r="AI33" s="7"/>
      <c r="AJ33" s="7"/>
      <c r="AK33" s="7"/>
    </row>
    <row r="34" spans="2:37" ht="18">
      <c r="B34" s="7"/>
      <c r="C34" s="12"/>
      <c r="D34" s="12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2:95" ht="18">
      <c r="B35" s="7"/>
      <c r="C35" s="12"/>
      <c r="D35" s="12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2:95" ht="18">
      <c r="B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2:95" ht="18">
      <c r="B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38:95" ht="18"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</sheetData>
  <sheetProtection/>
  <autoFilter ref="A3:CQ30"/>
  <mergeCells count="1">
    <mergeCell ref="B1:AK1"/>
  </mergeCells>
  <printOptions horizontalCentered="1"/>
  <pageMargins left="0.35433070866141736" right="0.35433070866141736" top="0.7874015748031497" bottom="0.7874015748031497" header="0.5905511811023623" footer="0.5118110236220472"/>
  <pageSetup fitToHeight="0" fitToWidth="0" horizontalDpi="300" verticalDpi="300" orientation="landscape" paperSize="9" scale="20" r:id="rId1"/>
  <headerFooter alignWithMargins="0">
    <oddHeader>&amp;LΤΜΗΜΑ ΣΠΟΥΔΑΣΤΙΚΗΣ ΜΕΡΙΜΝΑΣ</oddHeader>
    <oddFooter>&amp;C&amp;P</oddFooter>
  </headerFooter>
  <rowBreaks count="1" manualBreakCount="1">
    <brk id="6" max="37" man="1"/>
  </rowBreaks>
  <colBreaks count="1" manualBreakCount="1">
    <brk id="5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</dc:creator>
  <cp:keywords/>
  <dc:description/>
  <cp:lastModifiedBy>userx</cp:lastModifiedBy>
  <cp:lastPrinted>2016-09-26T07:48:43Z</cp:lastPrinted>
  <dcterms:created xsi:type="dcterms:W3CDTF">2007-10-03T16:28:55Z</dcterms:created>
  <dcterms:modified xsi:type="dcterms:W3CDTF">2016-10-26T07:00:06Z</dcterms:modified>
  <cp:category/>
  <cp:version/>
  <cp:contentType/>
  <cp:contentStatus/>
</cp:coreProperties>
</file>